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50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<sst xmlns="http://schemas.openxmlformats.org/spreadsheetml/2006/main" count="227" uniqueCount="150">
  <si>
    <t xml:space="preserve">Załącznik nr 1 do umowy </t>
  </si>
  <si>
    <t>Formularz cenowy - wzór</t>
  </si>
  <si>
    <t>I. Zamówienie podstawowe:</t>
  </si>
  <si>
    <t>Lp.</t>
  </si>
  <si>
    <t>Oznaczenie urządzenia</t>
  </si>
  <si>
    <t xml:space="preserve">Oznaczenie materiału eksploatacyjnego wg instrukcji obsługi producenta urządzenia drukującego </t>
  </si>
  <si>
    <t xml:space="preserve">Ilość sztuk /op. Szacowana 
</t>
  </si>
  <si>
    <t xml:space="preserve">Cena jednostkowa netto </t>
  </si>
  <si>
    <t>Stawka podatku VAT (%)</t>
  </si>
  <si>
    <t>Cena jednostkowa brutto</t>
  </si>
  <si>
    <t>Wartość netto</t>
  </si>
  <si>
    <t>Wartość brutto</t>
  </si>
  <si>
    <t>HP LJ 4250n</t>
  </si>
  <si>
    <t>Q5942X</t>
  </si>
  <si>
    <t>HP LJ 4250dtn</t>
  </si>
  <si>
    <t>HP LJ P4515x</t>
  </si>
  <si>
    <t>CC364X</t>
  </si>
  <si>
    <t>HP LJ P2015dn</t>
  </si>
  <si>
    <t> Q7553X</t>
  </si>
  <si>
    <t>HP LJ Enterprise P3015DN</t>
  </si>
  <si>
    <t xml:space="preserve">CE255X </t>
  </si>
  <si>
    <t>HP LJ Managed E40040DN</t>
  </si>
  <si>
    <t xml:space="preserve"> W9024MC</t>
  </si>
  <si>
    <t>HP Officejet 7110</t>
  </si>
  <si>
    <t xml:space="preserve">CN053AE – BLACK </t>
  </si>
  <si>
    <t>CN054AE – CYAN</t>
  </si>
  <si>
    <t>CN055AE – YELLOW</t>
  </si>
  <si>
    <t>CN056AE – MAGENTA</t>
  </si>
  <si>
    <t>Oki B432DN</t>
  </si>
  <si>
    <t>Kyocera FS-2020DN</t>
  </si>
  <si>
    <t>TK-340</t>
  </si>
  <si>
    <r>
      <t xml:space="preserve">Kyocera ECOSYS </t>
    </r>
    <r>
      <rPr>
        <sz val="10"/>
        <rFont val="Times New Roman"/>
        <family val="1"/>
      </rPr>
      <t>M2040DN-2020DN</t>
    </r>
  </si>
  <si>
    <t>TK-1170</t>
  </si>
  <si>
    <t>Lexmark T654dn</t>
  </si>
  <si>
    <t xml:space="preserve">T654X11E </t>
  </si>
  <si>
    <t>Lexmark X654de</t>
  </si>
  <si>
    <t xml:space="preserve">X654X11E </t>
  </si>
  <si>
    <t>Lexmark E360dn</t>
  </si>
  <si>
    <t>E360H11E</t>
  </si>
  <si>
    <t>Lexmark MS310DN</t>
  </si>
  <si>
    <t>502H</t>
  </si>
  <si>
    <t>Lexmark MS410DN</t>
  </si>
  <si>
    <t>Lexmark MS510DN</t>
  </si>
  <si>
    <t xml:space="preserve">502H </t>
  </si>
  <si>
    <t>Lexmark MS521dn</t>
  </si>
  <si>
    <t>56F2U00</t>
  </si>
  <si>
    <t>Lexmark MS810DN (dtn)</t>
  </si>
  <si>
    <t xml:space="preserve">522H </t>
  </si>
  <si>
    <t>Lexmark MS811DN</t>
  </si>
  <si>
    <t>Lexmark MX421ade</t>
  </si>
  <si>
    <t>56F2H0E</t>
  </si>
  <si>
    <t>Lexmark MS823DN</t>
  </si>
  <si>
    <t>58D2X0E</t>
  </si>
  <si>
    <t>Brother HL-5250DN</t>
  </si>
  <si>
    <t>TN-3170</t>
  </si>
  <si>
    <t>Brother HL-5350DN</t>
  </si>
  <si>
    <t>TN-3280</t>
  </si>
  <si>
    <t>Brother HL-L6250DN</t>
  </si>
  <si>
    <t>TN-3480</t>
  </si>
  <si>
    <t>Brother MFC-L6800DW</t>
  </si>
  <si>
    <t>Brother MFC-L9570CDW</t>
  </si>
  <si>
    <t>TN910B – BLACK</t>
  </si>
  <si>
    <t>TN910C – CYAN</t>
  </si>
  <si>
    <t>TN910Y – YELLOW</t>
  </si>
  <si>
    <t>TN910M – MAGENTA</t>
  </si>
  <si>
    <t>HP LJ PRO 400 M475dn</t>
  </si>
  <si>
    <t>CE410A – BLACK</t>
  </si>
  <si>
    <t xml:space="preserve">CE411A – CYAN </t>
  </si>
  <si>
    <t xml:space="preserve">CE412A – YELLOW </t>
  </si>
  <si>
    <t xml:space="preserve">CE413A – MAGENTA </t>
  </si>
  <si>
    <t>HP color LJ CM2320fxi MFP</t>
  </si>
  <si>
    <t xml:space="preserve">CC530A – BLACK </t>
  </si>
  <si>
    <t xml:space="preserve">CC531A – CYAN </t>
  </si>
  <si>
    <t xml:space="preserve">CC532A-YELLOW </t>
  </si>
  <si>
    <t xml:space="preserve">CC533A – MAGENTA </t>
  </si>
  <si>
    <t>HP Officejet 202</t>
  </si>
  <si>
    <t>C2P10AE – BLACK</t>
  </si>
  <si>
    <t>C2P11AE - COLOR</t>
  </si>
  <si>
    <t>HP LJ Pro M1536dnf MFP</t>
  </si>
  <si>
    <t>CE278A - BLACK</t>
  </si>
  <si>
    <t>Xerox Versalink B405dn</t>
  </si>
  <si>
    <t>106R03585</t>
  </si>
  <si>
    <t>Samsung ProXpress M3870FW</t>
  </si>
  <si>
    <t>MLT-D203E/ELS</t>
  </si>
  <si>
    <t>Canon PIXMA iX6850</t>
  </si>
  <si>
    <t>550PGBK XL</t>
  </si>
  <si>
    <t>22ml</t>
  </si>
  <si>
    <t>551 BK XL-BLACK</t>
  </si>
  <si>
    <t>11ml</t>
  </si>
  <si>
    <t>551 C XL-CYAN</t>
  </si>
  <si>
    <t>551 M XL-MAGENTA</t>
  </si>
  <si>
    <t>551 Y XL-YELLOW</t>
  </si>
  <si>
    <t>Canon iR3300</t>
  </si>
  <si>
    <t xml:space="preserve">C-EXV3 </t>
  </si>
  <si>
    <t>Canon iR2000</t>
  </si>
  <si>
    <t xml:space="preserve">C-EXV5 </t>
  </si>
  <si>
    <t xml:space="preserve">Canon iR2016 </t>
  </si>
  <si>
    <t xml:space="preserve">C-EXV14 </t>
  </si>
  <si>
    <t xml:space="preserve">Canon iR2018 </t>
  </si>
  <si>
    <t>Canon iR1018</t>
  </si>
  <si>
    <t xml:space="preserve">C-EXV18 </t>
  </si>
  <si>
    <t>Canon iR1020</t>
  </si>
  <si>
    <t>Canon iR1024A</t>
  </si>
  <si>
    <t>Canon iR ADVARNCE 4035i</t>
  </si>
  <si>
    <t xml:space="preserve">C-EXV39 </t>
  </si>
  <si>
    <t>Canon iR2230</t>
  </si>
  <si>
    <t xml:space="preserve">C-EXV11 </t>
  </si>
  <si>
    <t>Canon iR2520-Z</t>
  </si>
  <si>
    <t xml:space="preserve">C-EXV33 </t>
  </si>
  <si>
    <t>Canon IRAC 2225i</t>
  </si>
  <si>
    <t xml:space="preserve">C-EXV34 – BLACK </t>
  </si>
  <si>
    <t xml:space="preserve">C-EXV34 – CYAN </t>
  </si>
  <si>
    <t xml:space="preserve">C-EXV34 – MAGENTA </t>
  </si>
  <si>
    <t xml:space="preserve">C-EXV34 – YELLOW </t>
  </si>
  <si>
    <t>Canon iRC2380i kolor</t>
  </si>
  <si>
    <t xml:space="preserve">C-EXV21 – BLACK </t>
  </si>
  <si>
    <t xml:space="preserve">C-EXV21 – CYAN </t>
  </si>
  <si>
    <t xml:space="preserve">C-EXV21 – MAGENTA </t>
  </si>
  <si>
    <t xml:space="preserve">C-EXV21 – YELLOW </t>
  </si>
  <si>
    <t>*Podane ilości mają charakter szacunkowy.</t>
  </si>
  <si>
    <t xml:space="preserve">Zamawiający zastrzega sobie prawo zamówienia innych ilości poszczególnych rodzajów materiałów eksploatacyjnych </t>
  </si>
  <si>
    <t>Wartość netto zamówienia  podstawowego :</t>
  </si>
  <si>
    <t>Wartość brutto zamówienia  podstawowego :</t>
  </si>
  <si>
    <t>II. Zamówienie  opcjonalne :</t>
  </si>
  <si>
    <t>Wartość netto zamówienia  opcjonalnego :</t>
  </si>
  <si>
    <t>Wartość brutto zamówienia  opcjonalnego :</t>
  </si>
  <si>
    <t>III. Maksymalna wartość zamówienia całkowitego:</t>
  </si>
  <si>
    <t>Wartość netto zamówienia podstawowego</t>
  </si>
  <si>
    <t xml:space="preserve">Wartość brutto zamówienia podstawowego </t>
  </si>
  <si>
    <t xml:space="preserve">Wartość netto zamówienia opcjonalnego </t>
  </si>
  <si>
    <t>Wartość brutto zamówienia opcjonalnego</t>
  </si>
  <si>
    <t>Maksymalna wartość netto zamówienia całkowitego
  (z. podstawowe+ z. opcjonalne)</t>
  </si>
  <si>
    <t>Maksymalna wartość brutto zamówienia całkowitego
  (z. podstawowe+ z. opcjonalne)</t>
  </si>
  <si>
    <t>Uwagi:</t>
  </si>
  <si>
    <t>2. O ostatecznej wysokości zamówienia opcjonalnego ujętego w umowie decydować będzie jednostronnie Zamawiający</t>
  </si>
  <si>
    <t>Wydajność  [kopia] / pojemność minimalna [ml}</t>
  </si>
  <si>
    <t>oryginał</t>
  </si>
  <si>
    <t>zamiennik</t>
  </si>
  <si>
    <t>Nazwa / symbol, nr katalogowy, producent</t>
  </si>
  <si>
    <t>Oryginał/ zamiennik** JetWorld, ActiveJet, Katun</t>
  </si>
  <si>
    <t>Oznaczenie urządzeń będących na gwarancji, do których są wymagane oryginalne materiały eksploatacyjne</t>
  </si>
  <si>
    <t xml:space="preserve">1. Wielkość opcji nie przekroczy 30% zamówienia podstawowego </t>
  </si>
  <si>
    <t xml:space="preserve">Zamówienie  opcjonalne wynosi 30 % zamówienia podstawowego </t>
  </si>
  <si>
    <t xml:space="preserve">11=( 6x8) </t>
  </si>
  <si>
    <t xml:space="preserve">12=( 6x10) </t>
  </si>
  <si>
    <t>**Zamawiający dopuszcza zaoferowanie materiałów równoważych tzw. zamienników  we wskazanych pozycjach  marki  JetWorld, ActiveJet, Katun</t>
  </si>
  <si>
    <t>***W przypadku  nie wskazania konkretnej nazwy produktu, producenta  zaoferowany materiał powinnien spełniać wszystkie  Zamawiającego, także w zakresie marki zamienników  JetWorld, ActiveJet, Katun</t>
  </si>
  <si>
    <t>Stawka podatku VAT</t>
  </si>
  <si>
    <t>Wartość brutto :</t>
  </si>
  <si>
    <t>Wartość netto :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</si>
</sst>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i/>
      <sz val="7"/>
      <color indexed="8"/>
      <name val="Times New Roman"/>
      <family val="1"/>
    </font>
    <font>
      <i/>
      <sz val="7"/>
      <name val="Times New Roman"/>
      <family val="1"/>
    </font>
    <font>
      <b/>
      <i/>
      <sz val="7"/>
      <name val="Times New Roman"/>
      <family val="1"/>
    </font>
    <font>
      <sz val="7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11"/>
      <color indexed="30"/>
      <name val="Calibri"/>
      <family val="2"/>
    </font>
    <font>
      <u val="single"/>
      <sz val="11"/>
      <name val="Times New Roman"/>
      <family val="1"/>
    </font>
    <font>
      <b/>
      <sz val="11"/>
      <name val="Times New Roman"/>
      <family val="1"/>
    </font>
    <font>
      <u val="single"/>
      <sz val="11"/>
      <color indexed="30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i/>
      <sz val="7"/>
      <color theme="1"/>
      <name val="Times New Roman"/>
      <family val="1"/>
    </font>
    <font>
      <sz val="7"/>
      <color theme="1"/>
      <name val="Times New Roman"/>
      <family val="1"/>
    </font>
    <font>
      <sz val="11"/>
      <color rgb="FFFF0000"/>
      <name val="Times New Roman"/>
      <family val="1"/>
    </font>
    <font>
      <u val="single"/>
      <sz val="11"/>
      <color theme="1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55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5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left"/>
    </xf>
    <xf numFmtId="0" fontId="57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/>
    </xf>
    <xf numFmtId="0" fontId="5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55" fillId="14" borderId="10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vertical="center" wrapText="1"/>
    </xf>
    <xf numFmtId="0" fontId="3" fillId="14" borderId="11" xfId="0" applyFont="1" applyFill="1" applyBorder="1" applyAlignment="1">
      <alignment vertical="center" wrapText="1"/>
    </xf>
    <xf numFmtId="0" fontId="3" fillId="14" borderId="11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/>
    </xf>
    <xf numFmtId="0" fontId="60" fillId="0" borderId="0" xfId="0" applyFont="1" applyFill="1" applyBorder="1" applyAlignment="1">
      <alignment horizontal="center" vertical="center" wrapText="1"/>
    </xf>
    <xf numFmtId="0" fontId="16" fillId="0" borderId="0" xfId="44" applyFont="1" applyAlignment="1">
      <alignment vertical="center"/>
    </xf>
    <xf numFmtId="0" fontId="61" fillId="0" borderId="0" xfId="44" applyFont="1" applyAlignment="1">
      <alignment vertical="center"/>
    </xf>
    <xf numFmtId="0" fontId="62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55" fillId="33" borderId="0" xfId="0" applyFont="1" applyFill="1" applyAlignment="1">
      <alignment horizontal="left"/>
    </xf>
    <xf numFmtId="0" fontId="5" fillId="33" borderId="0" xfId="0" applyFont="1" applyFill="1" applyAlignment="1">
      <alignment vertical="center"/>
    </xf>
    <xf numFmtId="0" fontId="63" fillId="0" borderId="0" xfId="0" applyFont="1" applyAlignment="1">
      <alignment vertical="center"/>
    </xf>
    <xf numFmtId="0" fontId="55" fillId="33" borderId="0" xfId="0" applyFont="1" applyFill="1" applyAlignment="1">
      <alignment horizontal="center"/>
    </xf>
    <xf numFmtId="0" fontId="16" fillId="33" borderId="0" xfId="44" applyFont="1" applyFill="1" applyAlignment="1">
      <alignment vertical="center"/>
    </xf>
    <xf numFmtId="164" fontId="3" fillId="0" borderId="0" xfId="0" applyNumberFormat="1" applyFont="1" applyFill="1" applyAlignment="1">
      <alignment horizontal="center"/>
    </xf>
    <xf numFmtId="0" fontId="62" fillId="0" borderId="0" xfId="0" applyFont="1" applyFill="1" applyAlignment="1">
      <alignment horizontal="left"/>
    </xf>
    <xf numFmtId="0" fontId="9" fillId="33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/>
    </xf>
    <xf numFmtId="164" fontId="3" fillId="33" borderId="10" xfId="0" applyNumberFormat="1" applyFont="1" applyFill="1" applyBorder="1" applyAlignment="1">
      <alignment/>
    </xf>
    <xf numFmtId="0" fontId="55" fillId="0" borderId="0" xfId="0" applyFont="1" applyFill="1" applyAlignment="1">
      <alignment horizontal="left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 horizontal="right" vertical="center"/>
    </xf>
    <xf numFmtId="164" fontId="3" fillId="14" borderId="10" xfId="0" applyNumberFormat="1" applyFont="1" applyFill="1" applyBorder="1" applyAlignment="1">
      <alignment horizontal="right" vertical="center"/>
    </xf>
    <xf numFmtId="164" fontId="3" fillId="0" borderId="12" xfId="0" applyNumberFormat="1" applyFont="1" applyFill="1" applyBorder="1" applyAlignment="1">
      <alignment horizontal="right" vertical="center"/>
    </xf>
    <xf numFmtId="164" fontId="3" fillId="0" borderId="10" xfId="42" applyNumberFormat="1" applyFont="1" applyFill="1" applyBorder="1" applyAlignment="1">
      <alignment vertical="center" wrapText="1"/>
    </xf>
    <xf numFmtId="164" fontId="3" fillId="14" borderId="10" xfId="42" applyNumberFormat="1" applyFont="1" applyFill="1" applyBorder="1" applyAlignment="1">
      <alignment vertical="center" wrapText="1"/>
    </xf>
    <xf numFmtId="0" fontId="64" fillId="0" borderId="0" xfId="0" applyFont="1" applyFill="1" applyAlignment="1">
      <alignment horizontal="left"/>
    </xf>
    <xf numFmtId="0" fontId="4" fillId="14" borderId="13" xfId="0" applyFont="1" applyFill="1" applyBorder="1" applyAlignment="1">
      <alignment horizontal="center" vertical="center" wrapText="1"/>
    </xf>
    <xf numFmtId="164" fontId="17" fillId="0" borderId="0" xfId="0" applyNumberFormat="1" applyFont="1" applyFill="1" applyBorder="1" applyAlignment="1">
      <alignment/>
    </xf>
    <xf numFmtId="0" fontId="55" fillId="0" borderId="12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164" fontId="17" fillId="33" borderId="10" xfId="0" applyNumberFormat="1" applyFont="1" applyFill="1" applyBorder="1" applyAlignment="1">
      <alignment horizontal="left"/>
    </xf>
    <xf numFmtId="164" fontId="17" fillId="33" borderId="10" xfId="0" applyNumberFormat="1" applyFont="1" applyFill="1" applyBorder="1" applyAlignment="1">
      <alignment/>
    </xf>
    <xf numFmtId="164" fontId="17" fillId="33" borderId="10" xfId="0" applyNumberFormat="1" applyFont="1" applyFill="1" applyBorder="1" applyAlignment="1">
      <alignment horizontal="right"/>
    </xf>
    <xf numFmtId="164" fontId="17" fillId="33" borderId="10" xfId="0" applyNumberFormat="1" applyFont="1" applyFill="1" applyBorder="1" applyAlignment="1">
      <alignment/>
    </xf>
    <xf numFmtId="0" fontId="55" fillId="0" borderId="0" xfId="0" applyFont="1" applyFill="1" applyBorder="1" applyAlignment="1">
      <alignment/>
    </xf>
    <xf numFmtId="164" fontId="17" fillId="0" borderId="0" xfId="0" applyNumberFormat="1" applyFont="1" applyFill="1" applyBorder="1" applyAlignment="1">
      <alignment horizontal="left"/>
    </xf>
    <xf numFmtId="164" fontId="17" fillId="0" borderId="0" xfId="0" applyNumberFormat="1" applyFont="1" applyFill="1" applyBorder="1" applyAlignment="1">
      <alignment horizontal="right"/>
    </xf>
    <xf numFmtId="9" fontId="17" fillId="0" borderId="0" xfId="0" applyNumberFormat="1" applyFont="1" applyFill="1" applyBorder="1" applyAlignment="1">
      <alignment/>
    </xf>
    <xf numFmtId="164" fontId="17" fillId="0" borderId="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/>
    </xf>
    <xf numFmtId="4" fontId="3" fillId="0" borderId="16" xfId="0" applyNumberFormat="1" applyFont="1" applyFill="1" applyBorder="1" applyAlignment="1">
      <alignment horizontal="center"/>
    </xf>
    <xf numFmtId="4" fontId="3" fillId="0" borderId="17" xfId="0" applyNumberFormat="1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164" fontId="3" fillId="33" borderId="15" xfId="0" applyNumberFormat="1" applyFont="1" applyFill="1" applyBorder="1" applyAlignment="1">
      <alignment horizontal="center"/>
    </xf>
    <xf numFmtId="164" fontId="3" fillId="33" borderId="17" xfId="0" applyNumberFormat="1" applyFont="1" applyFill="1" applyBorder="1" applyAlignment="1">
      <alignment horizontal="center"/>
    </xf>
    <xf numFmtId="164" fontId="17" fillId="33" borderId="1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3" fillId="0" borderId="18" xfId="0" applyFont="1" applyFill="1" applyBorder="1" applyAlignment="1">
      <alignment horizontal="left" vertical="center" wrapText="1"/>
    </xf>
    <xf numFmtId="0" fontId="3" fillId="14" borderId="12" xfId="0" applyFont="1" applyFill="1" applyBorder="1" applyAlignment="1">
      <alignment horizontal="left" vertical="center" wrapText="1"/>
    </xf>
    <xf numFmtId="0" fontId="3" fillId="14" borderId="18" xfId="0" applyFont="1" applyFill="1" applyBorder="1" applyAlignment="1">
      <alignment horizontal="left" vertical="center" wrapText="1"/>
    </xf>
    <xf numFmtId="0" fontId="3" fillId="14" borderId="11" xfId="0" applyFont="1" applyFill="1" applyBorder="1" applyAlignment="1">
      <alignment horizontal="left" vertical="center" wrapText="1"/>
    </xf>
    <xf numFmtId="164" fontId="17" fillId="0" borderId="10" xfId="0" applyNumberFormat="1" applyFont="1" applyFill="1" applyBorder="1" applyAlignment="1">
      <alignment horizontal="center"/>
    </xf>
    <xf numFmtId="9" fontId="17" fillId="33" borderId="10" xfId="0" applyNumberFormat="1" applyFont="1" applyFill="1" applyBorder="1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2"/>
  <sheetViews>
    <sheetView tabSelected="1" zoomScalePageLayoutView="0" workbookViewId="0" topLeftCell="A72">
      <selection activeCell="F98" sqref="F98:G98"/>
    </sheetView>
  </sheetViews>
  <sheetFormatPr defaultColWidth="9.140625" defaultRowHeight="15"/>
  <cols>
    <col min="1" max="1" width="5.421875" style="1" customWidth="1"/>
    <col min="2" max="2" width="32.8515625" style="2" customWidth="1"/>
    <col min="3" max="3" width="23.00390625" style="2" customWidth="1"/>
    <col min="4" max="5" width="10.421875" style="2" customWidth="1"/>
    <col min="6" max="6" width="9.421875" style="2" customWidth="1"/>
    <col min="7" max="7" width="10.8515625" style="2" customWidth="1"/>
    <col min="8" max="8" width="12.140625" style="2" customWidth="1"/>
    <col min="9" max="9" width="10.28125" style="2" customWidth="1"/>
    <col min="10" max="10" width="11.00390625" style="2" customWidth="1"/>
    <col min="11" max="11" width="12.7109375" style="2" customWidth="1"/>
    <col min="12" max="12" width="13.57421875" style="2" customWidth="1"/>
    <col min="13" max="16384" width="9.140625" style="5" customWidth="1"/>
  </cols>
  <sheetData>
    <row r="1" spans="11:12" ht="15.75">
      <c r="K1" s="3"/>
      <c r="L1" s="4" t="s">
        <v>0</v>
      </c>
    </row>
    <row r="2" spans="1:12" ht="24.75" customHeight="1">
      <c r="A2" s="89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9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ht="15.75">
      <c r="A4" s="7" t="s">
        <v>2</v>
      </c>
    </row>
    <row r="5" spans="1:12" ht="60">
      <c r="A5" s="8" t="s">
        <v>3</v>
      </c>
      <c r="B5" s="9" t="s">
        <v>4</v>
      </c>
      <c r="C5" s="9" t="s">
        <v>5</v>
      </c>
      <c r="D5" s="10" t="s">
        <v>135</v>
      </c>
      <c r="E5" s="10" t="s">
        <v>139</v>
      </c>
      <c r="F5" s="9" t="s">
        <v>6</v>
      </c>
      <c r="G5" s="9" t="s">
        <v>138</v>
      </c>
      <c r="H5" s="9" t="s">
        <v>7</v>
      </c>
      <c r="I5" s="9" t="s">
        <v>8</v>
      </c>
      <c r="J5" s="9" t="s">
        <v>9</v>
      </c>
      <c r="K5" s="9" t="s">
        <v>10</v>
      </c>
      <c r="L5" s="9" t="s">
        <v>11</v>
      </c>
    </row>
    <row r="6" spans="1:12" s="14" customFormat="1" ht="10.5">
      <c r="A6" s="11">
        <v>1</v>
      </c>
      <c r="B6" s="12">
        <v>2</v>
      </c>
      <c r="C6" s="13">
        <v>3</v>
      </c>
      <c r="D6" s="12">
        <v>4</v>
      </c>
      <c r="E6" s="11">
        <v>5</v>
      </c>
      <c r="F6" s="12">
        <v>6</v>
      </c>
      <c r="G6" s="13">
        <v>7</v>
      </c>
      <c r="H6" s="12">
        <v>8</v>
      </c>
      <c r="I6" s="11">
        <v>9</v>
      </c>
      <c r="J6" s="12">
        <v>10</v>
      </c>
      <c r="K6" s="13" t="s">
        <v>143</v>
      </c>
      <c r="L6" s="13" t="s">
        <v>144</v>
      </c>
    </row>
    <row r="7" spans="1:12" ht="15" customHeight="1">
      <c r="A7" s="15">
        <v>1</v>
      </c>
      <c r="B7" s="16" t="s">
        <v>12</v>
      </c>
      <c r="C7" s="16" t="s">
        <v>13</v>
      </c>
      <c r="D7" s="17">
        <v>20000</v>
      </c>
      <c r="E7" s="17" t="s">
        <v>137</v>
      </c>
      <c r="F7" s="18">
        <v>1</v>
      </c>
      <c r="G7" s="18"/>
      <c r="H7" s="53"/>
      <c r="I7" s="19"/>
      <c r="J7" s="56">
        <f>ROUND(H7*1.23,2)</f>
        <v>0</v>
      </c>
      <c r="K7" s="56">
        <f>ROUND(F7*H7,2)</f>
        <v>0</v>
      </c>
      <c r="L7" s="56">
        <f>ROUND(F7*H7*1.23,2)</f>
        <v>0</v>
      </c>
    </row>
    <row r="8" spans="1:12" ht="15" customHeight="1">
      <c r="A8" s="15">
        <v>2</v>
      </c>
      <c r="B8" s="16" t="s">
        <v>14</v>
      </c>
      <c r="C8" s="16" t="s">
        <v>13</v>
      </c>
      <c r="D8" s="17">
        <v>20000</v>
      </c>
      <c r="E8" s="17" t="s">
        <v>137</v>
      </c>
      <c r="F8" s="18">
        <v>2</v>
      </c>
      <c r="G8" s="18"/>
      <c r="H8" s="53"/>
      <c r="I8" s="19"/>
      <c r="J8" s="56">
        <f aca="true" t="shared" si="0" ref="J8:J71">ROUND(H8*1.23,2)</f>
        <v>0</v>
      </c>
      <c r="K8" s="56">
        <f aca="true" t="shared" si="1" ref="K8:K71">ROUND(F8*H8,2)</f>
        <v>0</v>
      </c>
      <c r="L8" s="56">
        <f>ROUND(F8*H8*1.23,2)</f>
        <v>0</v>
      </c>
    </row>
    <row r="9" spans="1:12" ht="15" customHeight="1">
      <c r="A9" s="15">
        <v>3</v>
      </c>
      <c r="B9" s="16" t="s">
        <v>15</v>
      </c>
      <c r="C9" s="16" t="s">
        <v>16</v>
      </c>
      <c r="D9" s="17">
        <v>24000</v>
      </c>
      <c r="E9" s="17" t="s">
        <v>137</v>
      </c>
      <c r="F9" s="18">
        <v>4</v>
      </c>
      <c r="G9" s="18"/>
      <c r="H9" s="53"/>
      <c r="I9" s="19"/>
      <c r="J9" s="56">
        <f t="shared" si="0"/>
        <v>0</v>
      </c>
      <c r="K9" s="56">
        <f t="shared" si="1"/>
        <v>0</v>
      </c>
      <c r="L9" s="56">
        <f>ROUND(F9*H9*1.23,2)</f>
        <v>0</v>
      </c>
    </row>
    <row r="10" spans="1:12" ht="15" customHeight="1">
      <c r="A10" s="15">
        <v>4</v>
      </c>
      <c r="B10" s="16" t="s">
        <v>17</v>
      </c>
      <c r="C10" s="16" t="s">
        <v>18</v>
      </c>
      <c r="D10" s="17">
        <v>7000</v>
      </c>
      <c r="E10" s="17" t="s">
        <v>137</v>
      </c>
      <c r="F10" s="18">
        <v>1</v>
      </c>
      <c r="G10" s="18"/>
      <c r="H10" s="53"/>
      <c r="I10" s="19"/>
      <c r="J10" s="56">
        <f t="shared" si="0"/>
        <v>0</v>
      </c>
      <c r="K10" s="56">
        <f t="shared" si="1"/>
        <v>0</v>
      </c>
      <c r="L10" s="56">
        <f>ROUND(F10*H10*1.23,2)</f>
        <v>0</v>
      </c>
    </row>
    <row r="11" spans="1:12" ht="15" customHeight="1">
      <c r="A11" s="15">
        <v>5</v>
      </c>
      <c r="B11" s="16" t="s">
        <v>19</v>
      </c>
      <c r="C11" s="20" t="s">
        <v>20</v>
      </c>
      <c r="D11" s="21">
        <v>12500</v>
      </c>
      <c r="E11" s="17" t="s">
        <v>137</v>
      </c>
      <c r="F11" s="18">
        <v>4</v>
      </c>
      <c r="G11" s="18"/>
      <c r="H11" s="53"/>
      <c r="I11" s="19"/>
      <c r="J11" s="56">
        <f t="shared" si="0"/>
        <v>0</v>
      </c>
      <c r="K11" s="56">
        <f t="shared" si="1"/>
        <v>0</v>
      </c>
      <c r="L11" s="56">
        <f>ROUND(F11*H11*1.23,2)</f>
        <v>0</v>
      </c>
    </row>
    <row r="12" spans="1:12" ht="15" customHeight="1">
      <c r="A12" s="22">
        <v>6</v>
      </c>
      <c r="B12" s="23" t="s">
        <v>21</v>
      </c>
      <c r="C12" s="24" t="s">
        <v>22</v>
      </c>
      <c r="D12" s="25">
        <v>11500</v>
      </c>
      <c r="E12" s="25" t="s">
        <v>136</v>
      </c>
      <c r="F12" s="26">
        <v>6</v>
      </c>
      <c r="G12" s="26"/>
      <c r="H12" s="54"/>
      <c r="I12" s="27"/>
      <c r="J12" s="57">
        <f t="shared" si="0"/>
        <v>0</v>
      </c>
      <c r="K12" s="57">
        <f t="shared" si="1"/>
        <v>0</v>
      </c>
      <c r="L12" s="57">
        <f aca="true" t="shared" si="2" ref="L12:L74">ROUND(F12*H12*1.23,2)</f>
        <v>0</v>
      </c>
    </row>
    <row r="13" spans="1:12" ht="15" customHeight="1">
      <c r="A13" s="15">
        <v>7</v>
      </c>
      <c r="B13" s="87" t="s">
        <v>23</v>
      </c>
      <c r="C13" s="28" t="s">
        <v>24</v>
      </c>
      <c r="D13" s="17">
        <v>1000</v>
      </c>
      <c r="E13" s="17" t="s">
        <v>137</v>
      </c>
      <c r="F13" s="18">
        <v>6</v>
      </c>
      <c r="G13" s="18"/>
      <c r="H13" s="53"/>
      <c r="I13" s="19"/>
      <c r="J13" s="56">
        <f t="shared" si="0"/>
        <v>0</v>
      </c>
      <c r="K13" s="56">
        <f t="shared" si="1"/>
        <v>0</v>
      </c>
      <c r="L13" s="56">
        <f t="shared" si="2"/>
        <v>0</v>
      </c>
    </row>
    <row r="14" spans="1:12" ht="15" customHeight="1">
      <c r="A14" s="15">
        <v>8</v>
      </c>
      <c r="B14" s="90"/>
      <c r="C14" s="16" t="s">
        <v>25</v>
      </c>
      <c r="D14" s="17">
        <v>825</v>
      </c>
      <c r="E14" s="17" t="s">
        <v>137</v>
      </c>
      <c r="F14" s="18">
        <v>1</v>
      </c>
      <c r="G14" s="18"/>
      <c r="H14" s="53"/>
      <c r="I14" s="19"/>
      <c r="J14" s="56">
        <f t="shared" si="0"/>
        <v>0</v>
      </c>
      <c r="K14" s="56">
        <f t="shared" si="1"/>
        <v>0</v>
      </c>
      <c r="L14" s="56">
        <f t="shared" si="2"/>
        <v>0</v>
      </c>
    </row>
    <row r="15" spans="1:12" ht="15" customHeight="1">
      <c r="A15" s="15">
        <v>9</v>
      </c>
      <c r="B15" s="90"/>
      <c r="C15" s="16" t="s">
        <v>26</v>
      </c>
      <c r="D15" s="17">
        <v>825</v>
      </c>
      <c r="E15" s="17" t="s">
        <v>137</v>
      </c>
      <c r="F15" s="18">
        <v>1</v>
      </c>
      <c r="G15" s="18"/>
      <c r="H15" s="53"/>
      <c r="I15" s="19"/>
      <c r="J15" s="56">
        <f t="shared" si="0"/>
        <v>0</v>
      </c>
      <c r="K15" s="56">
        <f t="shared" si="1"/>
        <v>0</v>
      </c>
      <c r="L15" s="56">
        <f t="shared" si="2"/>
        <v>0</v>
      </c>
    </row>
    <row r="16" spans="1:12" ht="15" customHeight="1">
      <c r="A16" s="15">
        <v>10</v>
      </c>
      <c r="B16" s="88"/>
      <c r="C16" s="29" t="s">
        <v>27</v>
      </c>
      <c r="D16" s="30">
        <v>825</v>
      </c>
      <c r="E16" s="17" t="s">
        <v>137</v>
      </c>
      <c r="F16" s="18">
        <v>1</v>
      </c>
      <c r="G16" s="18"/>
      <c r="H16" s="53"/>
      <c r="I16" s="19"/>
      <c r="J16" s="56">
        <f t="shared" si="0"/>
        <v>0</v>
      </c>
      <c r="K16" s="56">
        <f t="shared" si="1"/>
        <v>0</v>
      </c>
      <c r="L16" s="56">
        <f t="shared" si="2"/>
        <v>0</v>
      </c>
    </row>
    <row r="17" spans="1:12" ht="15" customHeight="1">
      <c r="A17" s="15">
        <v>11</v>
      </c>
      <c r="B17" s="16" t="s">
        <v>28</v>
      </c>
      <c r="C17" s="31">
        <v>45807102</v>
      </c>
      <c r="D17" s="17">
        <v>3000</v>
      </c>
      <c r="E17" s="17" t="s">
        <v>137</v>
      </c>
      <c r="F17" s="18">
        <v>10</v>
      </c>
      <c r="G17" s="18"/>
      <c r="H17" s="53"/>
      <c r="I17" s="19"/>
      <c r="J17" s="56">
        <f t="shared" si="0"/>
        <v>0</v>
      </c>
      <c r="K17" s="56">
        <f t="shared" si="1"/>
        <v>0</v>
      </c>
      <c r="L17" s="56">
        <f t="shared" si="2"/>
        <v>0</v>
      </c>
    </row>
    <row r="18" spans="1:12" ht="15" customHeight="1">
      <c r="A18" s="15">
        <v>12</v>
      </c>
      <c r="B18" s="16" t="s">
        <v>29</v>
      </c>
      <c r="C18" s="16" t="s">
        <v>30</v>
      </c>
      <c r="D18" s="17">
        <v>12000</v>
      </c>
      <c r="E18" s="17" t="s">
        <v>137</v>
      </c>
      <c r="F18" s="18">
        <v>1</v>
      </c>
      <c r="G18" s="18"/>
      <c r="H18" s="53"/>
      <c r="I18" s="19"/>
      <c r="J18" s="56">
        <f t="shared" si="0"/>
        <v>0</v>
      </c>
      <c r="K18" s="56">
        <f t="shared" si="1"/>
        <v>0</v>
      </c>
      <c r="L18" s="56">
        <f t="shared" si="2"/>
        <v>0</v>
      </c>
    </row>
    <row r="19" spans="1:12" ht="15" customHeight="1">
      <c r="A19" s="22">
        <v>13</v>
      </c>
      <c r="B19" s="23" t="s">
        <v>31</v>
      </c>
      <c r="C19" s="23" t="s">
        <v>32</v>
      </c>
      <c r="D19" s="26">
        <v>7200</v>
      </c>
      <c r="E19" s="25" t="s">
        <v>136</v>
      </c>
      <c r="F19" s="26">
        <v>4</v>
      </c>
      <c r="G19" s="26"/>
      <c r="H19" s="54"/>
      <c r="I19" s="27"/>
      <c r="J19" s="57">
        <f t="shared" si="0"/>
        <v>0</v>
      </c>
      <c r="K19" s="57">
        <f t="shared" si="1"/>
        <v>0</v>
      </c>
      <c r="L19" s="57">
        <f t="shared" si="2"/>
        <v>0</v>
      </c>
    </row>
    <row r="20" spans="1:12" ht="15" customHeight="1">
      <c r="A20" s="15">
        <v>14</v>
      </c>
      <c r="B20" s="16" t="s">
        <v>33</v>
      </c>
      <c r="C20" s="16" t="s">
        <v>34</v>
      </c>
      <c r="D20" s="17">
        <v>36000</v>
      </c>
      <c r="E20" s="17" t="s">
        <v>137</v>
      </c>
      <c r="F20" s="18">
        <v>9</v>
      </c>
      <c r="G20" s="18"/>
      <c r="H20" s="53"/>
      <c r="I20" s="19"/>
      <c r="J20" s="56">
        <f t="shared" si="0"/>
        <v>0</v>
      </c>
      <c r="K20" s="56">
        <f t="shared" si="1"/>
        <v>0</v>
      </c>
      <c r="L20" s="56">
        <f t="shared" si="2"/>
        <v>0</v>
      </c>
    </row>
    <row r="21" spans="1:12" ht="15" customHeight="1">
      <c r="A21" s="15">
        <v>15</v>
      </c>
      <c r="B21" s="16" t="s">
        <v>35</v>
      </c>
      <c r="C21" s="16" t="s">
        <v>36</v>
      </c>
      <c r="D21" s="17">
        <v>36000</v>
      </c>
      <c r="E21" s="17" t="s">
        <v>137</v>
      </c>
      <c r="F21" s="18">
        <v>3</v>
      </c>
      <c r="G21" s="18"/>
      <c r="H21" s="53"/>
      <c r="I21" s="19"/>
      <c r="J21" s="56">
        <f t="shared" si="0"/>
        <v>0</v>
      </c>
      <c r="K21" s="56">
        <f t="shared" si="1"/>
        <v>0</v>
      </c>
      <c r="L21" s="56">
        <f t="shared" si="2"/>
        <v>0</v>
      </c>
    </row>
    <row r="22" spans="1:12" ht="15" customHeight="1">
      <c r="A22" s="15">
        <v>16</v>
      </c>
      <c r="B22" s="16" t="s">
        <v>37</v>
      </c>
      <c r="C22" s="16" t="s">
        <v>38</v>
      </c>
      <c r="D22" s="17">
        <v>9000</v>
      </c>
      <c r="E22" s="17" t="s">
        <v>137</v>
      </c>
      <c r="F22" s="18">
        <v>1</v>
      </c>
      <c r="G22" s="18"/>
      <c r="H22" s="53"/>
      <c r="I22" s="19"/>
      <c r="J22" s="56">
        <f t="shared" si="0"/>
        <v>0</v>
      </c>
      <c r="K22" s="56">
        <f t="shared" si="1"/>
        <v>0</v>
      </c>
      <c r="L22" s="56">
        <f t="shared" si="2"/>
        <v>0</v>
      </c>
    </row>
    <row r="23" spans="1:12" ht="15" customHeight="1">
      <c r="A23" s="15">
        <v>17</v>
      </c>
      <c r="B23" s="16" t="s">
        <v>39</v>
      </c>
      <c r="C23" s="16" t="s">
        <v>40</v>
      </c>
      <c r="D23" s="17">
        <v>5000</v>
      </c>
      <c r="E23" s="17" t="s">
        <v>137</v>
      </c>
      <c r="F23" s="18">
        <v>5</v>
      </c>
      <c r="G23" s="18"/>
      <c r="H23" s="53"/>
      <c r="I23" s="19"/>
      <c r="J23" s="56">
        <f t="shared" si="0"/>
        <v>0</v>
      </c>
      <c r="K23" s="56">
        <f t="shared" si="1"/>
        <v>0</v>
      </c>
      <c r="L23" s="56">
        <f t="shared" si="2"/>
        <v>0</v>
      </c>
    </row>
    <row r="24" spans="1:12" ht="15" customHeight="1">
      <c r="A24" s="15">
        <v>18</v>
      </c>
      <c r="B24" s="16" t="s">
        <v>41</v>
      </c>
      <c r="C24" s="16" t="s">
        <v>40</v>
      </c>
      <c r="D24" s="17">
        <v>5000</v>
      </c>
      <c r="E24" s="17" t="s">
        <v>137</v>
      </c>
      <c r="F24" s="18">
        <v>18</v>
      </c>
      <c r="G24" s="18"/>
      <c r="H24" s="53"/>
      <c r="I24" s="19"/>
      <c r="J24" s="56">
        <f t="shared" si="0"/>
        <v>0</v>
      </c>
      <c r="K24" s="56">
        <f t="shared" si="1"/>
        <v>0</v>
      </c>
      <c r="L24" s="56">
        <f t="shared" si="2"/>
        <v>0</v>
      </c>
    </row>
    <row r="25" spans="1:12" ht="15" customHeight="1">
      <c r="A25" s="15">
        <v>19</v>
      </c>
      <c r="B25" s="16" t="s">
        <v>42</v>
      </c>
      <c r="C25" s="16" t="s">
        <v>43</v>
      </c>
      <c r="D25" s="17">
        <v>5000</v>
      </c>
      <c r="E25" s="17" t="s">
        <v>137</v>
      </c>
      <c r="F25" s="18">
        <v>18</v>
      </c>
      <c r="G25" s="18"/>
      <c r="H25" s="53"/>
      <c r="I25" s="19"/>
      <c r="J25" s="56">
        <f t="shared" si="0"/>
        <v>0</v>
      </c>
      <c r="K25" s="56">
        <f t="shared" si="1"/>
        <v>0</v>
      </c>
      <c r="L25" s="56">
        <f t="shared" si="2"/>
        <v>0</v>
      </c>
    </row>
    <row r="26" spans="1:12" ht="15" customHeight="1">
      <c r="A26" s="15">
        <v>20</v>
      </c>
      <c r="B26" s="16" t="s">
        <v>44</v>
      </c>
      <c r="C26" s="16" t="s">
        <v>45</v>
      </c>
      <c r="D26" s="17">
        <v>25000</v>
      </c>
      <c r="E26" s="17" t="s">
        <v>137</v>
      </c>
      <c r="F26" s="18">
        <v>8</v>
      </c>
      <c r="G26" s="18"/>
      <c r="H26" s="53"/>
      <c r="I26" s="19"/>
      <c r="J26" s="56">
        <f t="shared" si="0"/>
        <v>0</v>
      </c>
      <c r="K26" s="56">
        <f t="shared" si="1"/>
        <v>0</v>
      </c>
      <c r="L26" s="56">
        <f t="shared" si="2"/>
        <v>0</v>
      </c>
    </row>
    <row r="27" spans="1:12" ht="15" customHeight="1">
      <c r="A27" s="15">
        <v>21</v>
      </c>
      <c r="B27" s="16" t="s">
        <v>46</v>
      </c>
      <c r="C27" s="16" t="s">
        <v>47</v>
      </c>
      <c r="D27" s="17">
        <v>25000</v>
      </c>
      <c r="E27" s="17" t="s">
        <v>137</v>
      </c>
      <c r="F27" s="18">
        <v>8</v>
      </c>
      <c r="G27" s="18"/>
      <c r="H27" s="53"/>
      <c r="I27" s="19"/>
      <c r="J27" s="56">
        <f t="shared" si="0"/>
        <v>0</v>
      </c>
      <c r="K27" s="56">
        <f t="shared" si="1"/>
        <v>0</v>
      </c>
      <c r="L27" s="56">
        <f t="shared" si="2"/>
        <v>0</v>
      </c>
    </row>
    <row r="28" spans="1:12" ht="15" customHeight="1">
      <c r="A28" s="15">
        <v>22</v>
      </c>
      <c r="B28" s="16" t="s">
        <v>48</v>
      </c>
      <c r="C28" s="16" t="s">
        <v>47</v>
      </c>
      <c r="D28" s="17">
        <v>25000</v>
      </c>
      <c r="E28" s="17" t="s">
        <v>137</v>
      </c>
      <c r="F28" s="18">
        <v>8</v>
      </c>
      <c r="G28" s="18"/>
      <c r="H28" s="53"/>
      <c r="I28" s="19"/>
      <c r="J28" s="56">
        <f t="shared" si="0"/>
        <v>0</v>
      </c>
      <c r="K28" s="56">
        <f t="shared" si="1"/>
        <v>0</v>
      </c>
      <c r="L28" s="56">
        <f t="shared" si="2"/>
        <v>0</v>
      </c>
    </row>
    <row r="29" spans="1:12" ht="15" customHeight="1">
      <c r="A29" s="22">
        <v>23</v>
      </c>
      <c r="B29" s="23" t="s">
        <v>49</v>
      </c>
      <c r="C29" s="23" t="s">
        <v>50</v>
      </c>
      <c r="D29" s="26">
        <v>15000</v>
      </c>
      <c r="E29" s="25" t="s">
        <v>136</v>
      </c>
      <c r="F29" s="26">
        <v>2</v>
      </c>
      <c r="G29" s="26"/>
      <c r="H29" s="54"/>
      <c r="I29" s="27"/>
      <c r="J29" s="57">
        <f t="shared" si="0"/>
        <v>0</v>
      </c>
      <c r="K29" s="57">
        <f t="shared" si="1"/>
        <v>0</v>
      </c>
      <c r="L29" s="57">
        <f t="shared" si="2"/>
        <v>0</v>
      </c>
    </row>
    <row r="30" spans="1:12" ht="15" customHeight="1">
      <c r="A30" s="22">
        <v>24</v>
      </c>
      <c r="B30" s="23" t="s">
        <v>51</v>
      </c>
      <c r="C30" s="23" t="s">
        <v>52</v>
      </c>
      <c r="D30" s="26">
        <v>35000</v>
      </c>
      <c r="E30" s="25" t="s">
        <v>136</v>
      </c>
      <c r="F30" s="26">
        <v>6</v>
      </c>
      <c r="G30" s="26"/>
      <c r="H30" s="54"/>
      <c r="I30" s="27"/>
      <c r="J30" s="57">
        <f t="shared" si="0"/>
        <v>0</v>
      </c>
      <c r="K30" s="57">
        <f t="shared" si="1"/>
        <v>0</v>
      </c>
      <c r="L30" s="57">
        <f t="shared" si="2"/>
        <v>0</v>
      </c>
    </row>
    <row r="31" spans="1:12" ht="15" customHeight="1">
      <c r="A31" s="15">
        <v>25</v>
      </c>
      <c r="B31" s="16" t="s">
        <v>53</v>
      </c>
      <c r="C31" s="16" t="s">
        <v>54</v>
      </c>
      <c r="D31" s="17">
        <v>7000</v>
      </c>
      <c r="E31" s="17" t="s">
        <v>137</v>
      </c>
      <c r="F31" s="18">
        <v>1</v>
      </c>
      <c r="G31" s="18"/>
      <c r="H31" s="53"/>
      <c r="I31" s="19"/>
      <c r="J31" s="56">
        <f t="shared" si="0"/>
        <v>0</v>
      </c>
      <c r="K31" s="56">
        <f t="shared" si="1"/>
        <v>0</v>
      </c>
      <c r="L31" s="56">
        <f t="shared" si="2"/>
        <v>0</v>
      </c>
    </row>
    <row r="32" spans="1:12" ht="15" customHeight="1">
      <c r="A32" s="15">
        <v>26</v>
      </c>
      <c r="B32" s="16" t="s">
        <v>55</v>
      </c>
      <c r="C32" s="16" t="s">
        <v>56</v>
      </c>
      <c r="D32" s="17">
        <v>8000</v>
      </c>
      <c r="E32" s="17" t="s">
        <v>137</v>
      </c>
      <c r="F32" s="18">
        <v>1</v>
      </c>
      <c r="G32" s="18"/>
      <c r="H32" s="53"/>
      <c r="I32" s="19"/>
      <c r="J32" s="56">
        <f t="shared" si="0"/>
        <v>0</v>
      </c>
      <c r="K32" s="56">
        <f t="shared" si="1"/>
        <v>0</v>
      </c>
      <c r="L32" s="56">
        <f t="shared" si="2"/>
        <v>0</v>
      </c>
    </row>
    <row r="33" spans="1:12" ht="15" customHeight="1">
      <c r="A33" s="15">
        <v>27</v>
      </c>
      <c r="B33" s="16" t="s">
        <v>57</v>
      </c>
      <c r="C33" s="16" t="s">
        <v>58</v>
      </c>
      <c r="D33" s="17">
        <v>8000</v>
      </c>
      <c r="E33" s="17" t="s">
        <v>137</v>
      </c>
      <c r="F33" s="18">
        <v>10</v>
      </c>
      <c r="G33" s="18"/>
      <c r="H33" s="53"/>
      <c r="I33" s="19"/>
      <c r="J33" s="56">
        <f t="shared" si="0"/>
        <v>0</v>
      </c>
      <c r="K33" s="56">
        <f t="shared" si="1"/>
        <v>0</v>
      </c>
      <c r="L33" s="56">
        <f t="shared" si="2"/>
        <v>0</v>
      </c>
    </row>
    <row r="34" spans="1:12" ht="15" customHeight="1">
      <c r="A34" s="15">
        <v>28</v>
      </c>
      <c r="B34" s="16" t="s">
        <v>59</v>
      </c>
      <c r="C34" s="16" t="s">
        <v>58</v>
      </c>
      <c r="D34" s="17">
        <v>8000</v>
      </c>
      <c r="E34" s="17" t="s">
        <v>137</v>
      </c>
      <c r="F34" s="18">
        <v>10</v>
      </c>
      <c r="G34" s="18"/>
      <c r="H34" s="53"/>
      <c r="I34" s="19"/>
      <c r="J34" s="56">
        <f t="shared" si="0"/>
        <v>0</v>
      </c>
      <c r="K34" s="56">
        <f t="shared" si="1"/>
        <v>0</v>
      </c>
      <c r="L34" s="56">
        <f t="shared" si="2"/>
        <v>0</v>
      </c>
    </row>
    <row r="35" spans="1:12" ht="15" customHeight="1">
      <c r="A35" s="22">
        <v>29</v>
      </c>
      <c r="B35" s="91" t="s">
        <v>60</v>
      </c>
      <c r="C35" s="23" t="s">
        <v>61</v>
      </c>
      <c r="D35" s="26">
        <v>9000</v>
      </c>
      <c r="E35" s="25" t="s">
        <v>136</v>
      </c>
      <c r="F35" s="26">
        <v>6</v>
      </c>
      <c r="G35" s="26"/>
      <c r="H35" s="54"/>
      <c r="I35" s="27"/>
      <c r="J35" s="57">
        <f t="shared" si="0"/>
        <v>0</v>
      </c>
      <c r="K35" s="57">
        <f t="shared" si="1"/>
        <v>0</v>
      </c>
      <c r="L35" s="57">
        <f t="shared" si="2"/>
        <v>0</v>
      </c>
    </row>
    <row r="36" spans="1:12" ht="15" customHeight="1">
      <c r="A36" s="22">
        <v>30</v>
      </c>
      <c r="B36" s="92"/>
      <c r="C36" s="23" t="s">
        <v>62</v>
      </c>
      <c r="D36" s="26">
        <v>9000</v>
      </c>
      <c r="E36" s="25" t="s">
        <v>136</v>
      </c>
      <c r="F36" s="26">
        <v>4</v>
      </c>
      <c r="G36" s="26"/>
      <c r="H36" s="54"/>
      <c r="I36" s="27"/>
      <c r="J36" s="57">
        <f t="shared" si="0"/>
        <v>0</v>
      </c>
      <c r="K36" s="57">
        <f t="shared" si="1"/>
        <v>0</v>
      </c>
      <c r="L36" s="57">
        <f t="shared" si="2"/>
        <v>0</v>
      </c>
    </row>
    <row r="37" spans="1:12" ht="15" customHeight="1">
      <c r="A37" s="22">
        <v>31</v>
      </c>
      <c r="B37" s="92"/>
      <c r="C37" s="23" t="s">
        <v>63</v>
      </c>
      <c r="D37" s="26">
        <v>9000</v>
      </c>
      <c r="E37" s="25" t="s">
        <v>136</v>
      </c>
      <c r="F37" s="26">
        <v>4</v>
      </c>
      <c r="G37" s="26"/>
      <c r="H37" s="54"/>
      <c r="I37" s="27"/>
      <c r="J37" s="57">
        <f t="shared" si="0"/>
        <v>0</v>
      </c>
      <c r="K37" s="57">
        <f t="shared" si="1"/>
        <v>0</v>
      </c>
      <c r="L37" s="57">
        <f t="shared" si="2"/>
        <v>0</v>
      </c>
    </row>
    <row r="38" spans="1:12" ht="15" customHeight="1">
      <c r="A38" s="22">
        <v>32</v>
      </c>
      <c r="B38" s="93"/>
      <c r="C38" s="23" t="s">
        <v>64</v>
      </c>
      <c r="D38" s="26">
        <v>9000</v>
      </c>
      <c r="E38" s="25" t="s">
        <v>136</v>
      </c>
      <c r="F38" s="26">
        <v>4</v>
      </c>
      <c r="G38" s="26"/>
      <c r="H38" s="54"/>
      <c r="I38" s="27"/>
      <c r="J38" s="57">
        <f t="shared" si="0"/>
        <v>0</v>
      </c>
      <c r="K38" s="57">
        <f t="shared" si="1"/>
        <v>0</v>
      </c>
      <c r="L38" s="57">
        <f t="shared" si="2"/>
        <v>0</v>
      </c>
    </row>
    <row r="39" spans="1:12" ht="15" customHeight="1">
      <c r="A39" s="15">
        <v>33</v>
      </c>
      <c r="B39" s="87" t="s">
        <v>65</v>
      </c>
      <c r="C39" s="16" t="s">
        <v>66</v>
      </c>
      <c r="D39" s="17">
        <v>2200</v>
      </c>
      <c r="E39" s="17" t="s">
        <v>137</v>
      </c>
      <c r="F39" s="18">
        <v>2</v>
      </c>
      <c r="G39" s="18"/>
      <c r="H39" s="53"/>
      <c r="I39" s="19"/>
      <c r="J39" s="56">
        <f t="shared" si="0"/>
        <v>0</v>
      </c>
      <c r="K39" s="56">
        <f t="shared" si="1"/>
        <v>0</v>
      </c>
      <c r="L39" s="56">
        <f t="shared" si="2"/>
        <v>0</v>
      </c>
    </row>
    <row r="40" spans="1:12" ht="15" customHeight="1">
      <c r="A40" s="15">
        <v>34</v>
      </c>
      <c r="B40" s="90"/>
      <c r="C40" s="16" t="s">
        <v>67</v>
      </c>
      <c r="D40" s="17">
        <v>2600</v>
      </c>
      <c r="E40" s="17" t="s">
        <v>137</v>
      </c>
      <c r="F40" s="18">
        <v>2</v>
      </c>
      <c r="G40" s="18"/>
      <c r="H40" s="53"/>
      <c r="I40" s="19"/>
      <c r="J40" s="56">
        <f t="shared" si="0"/>
        <v>0</v>
      </c>
      <c r="K40" s="56">
        <f t="shared" si="1"/>
        <v>0</v>
      </c>
      <c r="L40" s="56">
        <f t="shared" si="2"/>
        <v>0</v>
      </c>
    </row>
    <row r="41" spans="1:12" ht="15" customHeight="1">
      <c r="A41" s="15">
        <v>35</v>
      </c>
      <c r="B41" s="90"/>
      <c r="C41" s="16" t="s">
        <v>68</v>
      </c>
      <c r="D41" s="17">
        <v>2600</v>
      </c>
      <c r="E41" s="17" t="s">
        <v>137</v>
      </c>
      <c r="F41" s="18">
        <v>2</v>
      </c>
      <c r="G41" s="18"/>
      <c r="H41" s="53"/>
      <c r="I41" s="19"/>
      <c r="J41" s="56">
        <f t="shared" si="0"/>
        <v>0</v>
      </c>
      <c r="K41" s="56">
        <f t="shared" si="1"/>
        <v>0</v>
      </c>
      <c r="L41" s="56">
        <f t="shared" si="2"/>
        <v>0</v>
      </c>
    </row>
    <row r="42" spans="1:12" ht="15" customHeight="1">
      <c r="A42" s="15">
        <v>36</v>
      </c>
      <c r="B42" s="88"/>
      <c r="C42" s="16" t="s">
        <v>69</v>
      </c>
      <c r="D42" s="17">
        <v>2600</v>
      </c>
      <c r="E42" s="17" t="s">
        <v>137</v>
      </c>
      <c r="F42" s="18">
        <v>2</v>
      </c>
      <c r="G42" s="18"/>
      <c r="H42" s="53"/>
      <c r="I42" s="19"/>
      <c r="J42" s="56">
        <f t="shared" si="0"/>
        <v>0</v>
      </c>
      <c r="K42" s="56">
        <f t="shared" si="1"/>
        <v>0</v>
      </c>
      <c r="L42" s="56">
        <f t="shared" si="2"/>
        <v>0</v>
      </c>
    </row>
    <row r="43" spans="1:12" ht="15" customHeight="1">
      <c r="A43" s="15">
        <v>37</v>
      </c>
      <c r="B43" s="87" t="s">
        <v>70</v>
      </c>
      <c r="C43" s="16" t="s">
        <v>71</v>
      </c>
      <c r="D43" s="17">
        <v>3500</v>
      </c>
      <c r="E43" s="17" t="s">
        <v>137</v>
      </c>
      <c r="F43" s="18">
        <v>2</v>
      </c>
      <c r="G43" s="18"/>
      <c r="H43" s="53"/>
      <c r="I43" s="19"/>
      <c r="J43" s="56">
        <f t="shared" si="0"/>
        <v>0</v>
      </c>
      <c r="K43" s="56">
        <f t="shared" si="1"/>
        <v>0</v>
      </c>
      <c r="L43" s="56">
        <f t="shared" si="2"/>
        <v>0</v>
      </c>
    </row>
    <row r="44" spans="1:12" ht="15" customHeight="1">
      <c r="A44" s="15">
        <v>38</v>
      </c>
      <c r="B44" s="90"/>
      <c r="C44" s="16" t="s">
        <v>72</v>
      </c>
      <c r="D44" s="17">
        <v>2800</v>
      </c>
      <c r="E44" s="17" t="s">
        <v>137</v>
      </c>
      <c r="F44" s="18">
        <v>3</v>
      </c>
      <c r="G44" s="18"/>
      <c r="H44" s="53"/>
      <c r="I44" s="19"/>
      <c r="J44" s="56">
        <f t="shared" si="0"/>
        <v>0</v>
      </c>
      <c r="K44" s="56">
        <f t="shared" si="1"/>
        <v>0</v>
      </c>
      <c r="L44" s="56">
        <f t="shared" si="2"/>
        <v>0</v>
      </c>
    </row>
    <row r="45" spans="1:12" ht="15" customHeight="1">
      <c r="A45" s="15">
        <v>39</v>
      </c>
      <c r="B45" s="90"/>
      <c r="C45" s="16" t="s">
        <v>73</v>
      </c>
      <c r="D45" s="17">
        <v>2800</v>
      </c>
      <c r="E45" s="17" t="s">
        <v>137</v>
      </c>
      <c r="F45" s="18">
        <v>3</v>
      </c>
      <c r="G45" s="18"/>
      <c r="H45" s="53"/>
      <c r="I45" s="19"/>
      <c r="J45" s="56">
        <f t="shared" si="0"/>
        <v>0</v>
      </c>
      <c r="K45" s="56">
        <f t="shared" si="1"/>
        <v>0</v>
      </c>
      <c r="L45" s="56">
        <f t="shared" si="2"/>
        <v>0</v>
      </c>
    </row>
    <row r="46" spans="1:12" ht="15" customHeight="1">
      <c r="A46" s="15">
        <v>40</v>
      </c>
      <c r="B46" s="88"/>
      <c r="C46" s="16" t="s">
        <v>74</v>
      </c>
      <c r="D46" s="17">
        <v>2800</v>
      </c>
      <c r="E46" s="17" t="s">
        <v>137</v>
      </c>
      <c r="F46" s="18">
        <v>3</v>
      </c>
      <c r="G46" s="18"/>
      <c r="H46" s="53"/>
      <c r="I46" s="19"/>
      <c r="J46" s="56">
        <f t="shared" si="0"/>
        <v>0</v>
      </c>
      <c r="K46" s="56">
        <f t="shared" si="1"/>
        <v>0</v>
      </c>
      <c r="L46" s="56">
        <f t="shared" si="2"/>
        <v>0</v>
      </c>
    </row>
    <row r="47" spans="1:12" ht="15" customHeight="1">
      <c r="A47" s="15">
        <v>41</v>
      </c>
      <c r="B47" s="87" t="s">
        <v>75</v>
      </c>
      <c r="C47" s="16" t="s">
        <v>76</v>
      </c>
      <c r="D47" s="17">
        <v>600</v>
      </c>
      <c r="E47" s="17" t="s">
        <v>137</v>
      </c>
      <c r="F47" s="18">
        <v>1</v>
      </c>
      <c r="G47" s="18"/>
      <c r="H47" s="53"/>
      <c r="I47" s="19"/>
      <c r="J47" s="56">
        <f t="shared" si="0"/>
        <v>0</v>
      </c>
      <c r="K47" s="56">
        <f t="shared" si="1"/>
        <v>0</v>
      </c>
      <c r="L47" s="56">
        <f t="shared" si="2"/>
        <v>0</v>
      </c>
    </row>
    <row r="48" spans="1:12" ht="15" customHeight="1">
      <c r="A48" s="15">
        <v>42</v>
      </c>
      <c r="B48" s="88"/>
      <c r="C48" s="16" t="s">
        <v>77</v>
      </c>
      <c r="D48" s="17">
        <v>300</v>
      </c>
      <c r="E48" s="17" t="s">
        <v>137</v>
      </c>
      <c r="F48" s="18">
        <v>1</v>
      </c>
      <c r="G48" s="18"/>
      <c r="H48" s="53"/>
      <c r="I48" s="19"/>
      <c r="J48" s="56">
        <f t="shared" si="0"/>
        <v>0</v>
      </c>
      <c r="K48" s="56">
        <f t="shared" si="1"/>
        <v>0</v>
      </c>
      <c r="L48" s="56">
        <f t="shared" si="2"/>
        <v>0</v>
      </c>
    </row>
    <row r="49" spans="1:12" ht="15" customHeight="1">
      <c r="A49" s="15">
        <v>43</v>
      </c>
      <c r="B49" s="16" t="s">
        <v>78</v>
      </c>
      <c r="C49" s="16" t="s">
        <v>79</v>
      </c>
      <c r="D49" s="17">
        <v>2100</v>
      </c>
      <c r="E49" s="17" t="s">
        <v>137</v>
      </c>
      <c r="F49" s="18">
        <v>1</v>
      </c>
      <c r="G49" s="18"/>
      <c r="H49" s="53"/>
      <c r="I49" s="19"/>
      <c r="J49" s="56">
        <f t="shared" si="0"/>
        <v>0</v>
      </c>
      <c r="K49" s="56">
        <f t="shared" si="1"/>
        <v>0</v>
      </c>
      <c r="L49" s="56">
        <f t="shared" si="2"/>
        <v>0</v>
      </c>
    </row>
    <row r="50" spans="1:12" ht="15" customHeight="1">
      <c r="A50" s="15">
        <v>44</v>
      </c>
      <c r="B50" s="16" t="s">
        <v>80</v>
      </c>
      <c r="C50" s="16" t="s">
        <v>81</v>
      </c>
      <c r="D50" s="17">
        <v>24600</v>
      </c>
      <c r="E50" s="17" t="s">
        <v>137</v>
      </c>
      <c r="F50" s="18">
        <v>2</v>
      </c>
      <c r="G50" s="18"/>
      <c r="H50" s="53"/>
      <c r="I50" s="19"/>
      <c r="J50" s="56">
        <f t="shared" si="0"/>
        <v>0</v>
      </c>
      <c r="K50" s="56">
        <f t="shared" si="1"/>
        <v>0</v>
      </c>
      <c r="L50" s="56">
        <f t="shared" si="2"/>
        <v>0</v>
      </c>
    </row>
    <row r="51" spans="1:12" ht="15" customHeight="1">
      <c r="A51" s="15">
        <v>45</v>
      </c>
      <c r="B51" s="16" t="s">
        <v>82</v>
      </c>
      <c r="C51" s="16" t="s">
        <v>83</v>
      </c>
      <c r="D51" s="17">
        <v>10000</v>
      </c>
      <c r="E51" s="17" t="s">
        <v>137</v>
      </c>
      <c r="F51" s="18">
        <v>16</v>
      </c>
      <c r="G51" s="18"/>
      <c r="H51" s="53"/>
      <c r="I51" s="19"/>
      <c r="J51" s="56">
        <f t="shared" si="0"/>
        <v>0</v>
      </c>
      <c r="K51" s="56">
        <f t="shared" si="1"/>
        <v>0</v>
      </c>
      <c r="L51" s="56">
        <f t="shared" si="2"/>
        <v>0</v>
      </c>
    </row>
    <row r="52" spans="1:12" ht="15" customHeight="1">
      <c r="A52" s="22">
        <v>46</v>
      </c>
      <c r="B52" s="91" t="s">
        <v>84</v>
      </c>
      <c r="C52" s="23" t="s">
        <v>85</v>
      </c>
      <c r="D52" s="26" t="s">
        <v>86</v>
      </c>
      <c r="E52" s="25" t="s">
        <v>136</v>
      </c>
      <c r="F52" s="26">
        <v>48</v>
      </c>
      <c r="G52" s="26"/>
      <c r="H52" s="54"/>
      <c r="I52" s="27"/>
      <c r="J52" s="57">
        <f t="shared" si="0"/>
        <v>0</v>
      </c>
      <c r="K52" s="57">
        <f t="shared" si="1"/>
        <v>0</v>
      </c>
      <c r="L52" s="57">
        <f t="shared" si="2"/>
        <v>0</v>
      </c>
    </row>
    <row r="53" spans="1:12" ht="15" customHeight="1">
      <c r="A53" s="22">
        <v>47</v>
      </c>
      <c r="B53" s="92"/>
      <c r="C53" s="23" t="s">
        <v>87</v>
      </c>
      <c r="D53" s="26" t="s">
        <v>88</v>
      </c>
      <c r="E53" s="25" t="s">
        <v>136</v>
      </c>
      <c r="F53" s="26">
        <v>8</v>
      </c>
      <c r="G53" s="26"/>
      <c r="H53" s="54"/>
      <c r="I53" s="27"/>
      <c r="J53" s="57">
        <f t="shared" si="0"/>
        <v>0</v>
      </c>
      <c r="K53" s="57">
        <f t="shared" si="1"/>
        <v>0</v>
      </c>
      <c r="L53" s="57">
        <f t="shared" si="2"/>
        <v>0</v>
      </c>
    </row>
    <row r="54" spans="1:12" ht="15" customHeight="1">
      <c r="A54" s="22">
        <v>48</v>
      </c>
      <c r="B54" s="92"/>
      <c r="C54" s="23" t="s">
        <v>89</v>
      </c>
      <c r="D54" s="26" t="s">
        <v>88</v>
      </c>
      <c r="E54" s="25" t="s">
        <v>136</v>
      </c>
      <c r="F54" s="26">
        <v>8</v>
      </c>
      <c r="G54" s="26"/>
      <c r="H54" s="54"/>
      <c r="I54" s="27"/>
      <c r="J54" s="57">
        <f t="shared" si="0"/>
        <v>0</v>
      </c>
      <c r="K54" s="57">
        <f t="shared" si="1"/>
        <v>0</v>
      </c>
      <c r="L54" s="57">
        <f t="shared" si="2"/>
        <v>0</v>
      </c>
    </row>
    <row r="55" spans="1:12" ht="15" customHeight="1">
      <c r="A55" s="22">
        <v>49</v>
      </c>
      <c r="B55" s="92"/>
      <c r="C55" s="23" t="s">
        <v>90</v>
      </c>
      <c r="D55" s="26" t="s">
        <v>88</v>
      </c>
      <c r="E55" s="25" t="s">
        <v>136</v>
      </c>
      <c r="F55" s="26">
        <v>8</v>
      </c>
      <c r="G55" s="26"/>
      <c r="H55" s="54"/>
      <c r="I55" s="27"/>
      <c r="J55" s="57">
        <f t="shared" si="0"/>
        <v>0</v>
      </c>
      <c r="K55" s="57">
        <f t="shared" si="1"/>
        <v>0</v>
      </c>
      <c r="L55" s="57">
        <f t="shared" si="2"/>
        <v>0</v>
      </c>
    </row>
    <row r="56" spans="1:12" ht="15" customHeight="1">
      <c r="A56" s="22">
        <v>50</v>
      </c>
      <c r="B56" s="93"/>
      <c r="C56" s="23" t="s">
        <v>91</v>
      </c>
      <c r="D56" s="26" t="s">
        <v>88</v>
      </c>
      <c r="E56" s="25" t="s">
        <v>136</v>
      </c>
      <c r="F56" s="26">
        <v>8</v>
      </c>
      <c r="G56" s="26"/>
      <c r="H56" s="54"/>
      <c r="I56" s="27"/>
      <c r="J56" s="57">
        <f t="shared" si="0"/>
        <v>0</v>
      </c>
      <c r="K56" s="57">
        <f t="shared" si="1"/>
        <v>0</v>
      </c>
      <c r="L56" s="57">
        <f t="shared" si="2"/>
        <v>0</v>
      </c>
    </row>
    <row r="57" spans="1:12" ht="15" customHeight="1">
      <c r="A57" s="15">
        <v>51</v>
      </c>
      <c r="B57" s="16" t="s">
        <v>92</v>
      </c>
      <c r="C57" s="16" t="s">
        <v>93</v>
      </c>
      <c r="D57" s="17">
        <v>16000</v>
      </c>
      <c r="E57" s="17" t="s">
        <v>137</v>
      </c>
      <c r="F57" s="18">
        <v>1</v>
      </c>
      <c r="G57" s="18"/>
      <c r="H57" s="53"/>
      <c r="I57" s="19"/>
      <c r="J57" s="56">
        <f t="shared" si="0"/>
        <v>0</v>
      </c>
      <c r="K57" s="56">
        <f t="shared" si="1"/>
        <v>0</v>
      </c>
      <c r="L57" s="56">
        <f t="shared" si="2"/>
        <v>0</v>
      </c>
    </row>
    <row r="58" spans="1:12" ht="15" customHeight="1">
      <c r="A58" s="15">
        <v>52</v>
      </c>
      <c r="B58" s="16" t="s">
        <v>94</v>
      </c>
      <c r="C58" s="16" t="s">
        <v>95</v>
      </c>
      <c r="D58" s="17">
        <v>15700</v>
      </c>
      <c r="E58" s="17" t="s">
        <v>137</v>
      </c>
      <c r="F58" s="18">
        <v>1</v>
      </c>
      <c r="G58" s="18"/>
      <c r="H58" s="53"/>
      <c r="I58" s="19"/>
      <c r="J58" s="56">
        <f t="shared" si="0"/>
        <v>0</v>
      </c>
      <c r="K58" s="56">
        <f t="shared" si="1"/>
        <v>0</v>
      </c>
      <c r="L58" s="56">
        <f t="shared" si="2"/>
        <v>0</v>
      </c>
    </row>
    <row r="59" spans="1:12" ht="15" customHeight="1">
      <c r="A59" s="15">
        <v>53</v>
      </c>
      <c r="B59" s="16" t="s">
        <v>96</v>
      </c>
      <c r="C59" s="16" t="s">
        <v>97</v>
      </c>
      <c r="D59" s="17">
        <v>8300</v>
      </c>
      <c r="E59" s="17" t="s">
        <v>137</v>
      </c>
      <c r="F59" s="18">
        <v>1</v>
      </c>
      <c r="G59" s="18"/>
      <c r="H59" s="53"/>
      <c r="I59" s="19"/>
      <c r="J59" s="56">
        <f t="shared" si="0"/>
        <v>0</v>
      </c>
      <c r="K59" s="56">
        <f t="shared" si="1"/>
        <v>0</v>
      </c>
      <c r="L59" s="56">
        <f t="shared" si="2"/>
        <v>0</v>
      </c>
    </row>
    <row r="60" spans="1:12" ht="15" customHeight="1">
      <c r="A60" s="15">
        <v>54</v>
      </c>
      <c r="B60" s="16" t="s">
        <v>98</v>
      </c>
      <c r="C60" s="16" t="s">
        <v>97</v>
      </c>
      <c r="D60" s="17">
        <v>8300</v>
      </c>
      <c r="E60" s="17" t="s">
        <v>137</v>
      </c>
      <c r="F60" s="18">
        <v>1</v>
      </c>
      <c r="G60" s="18"/>
      <c r="H60" s="53"/>
      <c r="I60" s="19"/>
      <c r="J60" s="56">
        <f t="shared" si="0"/>
        <v>0</v>
      </c>
      <c r="K60" s="56">
        <f t="shared" si="1"/>
        <v>0</v>
      </c>
      <c r="L60" s="56">
        <f t="shared" si="2"/>
        <v>0</v>
      </c>
    </row>
    <row r="61" spans="1:12" ht="15" customHeight="1">
      <c r="A61" s="15">
        <v>55</v>
      </c>
      <c r="B61" s="16" t="s">
        <v>99</v>
      </c>
      <c r="C61" s="16" t="s">
        <v>100</v>
      </c>
      <c r="D61" s="17">
        <v>8400</v>
      </c>
      <c r="E61" s="17" t="s">
        <v>137</v>
      </c>
      <c r="F61" s="18">
        <v>1</v>
      </c>
      <c r="G61" s="18"/>
      <c r="H61" s="53"/>
      <c r="I61" s="19"/>
      <c r="J61" s="56">
        <f t="shared" si="0"/>
        <v>0</v>
      </c>
      <c r="K61" s="56">
        <f t="shared" si="1"/>
        <v>0</v>
      </c>
      <c r="L61" s="56">
        <f t="shared" si="2"/>
        <v>0</v>
      </c>
    </row>
    <row r="62" spans="1:12" ht="15" customHeight="1">
      <c r="A62" s="15">
        <v>56</v>
      </c>
      <c r="B62" s="16" t="s">
        <v>101</v>
      </c>
      <c r="C62" s="16" t="s">
        <v>100</v>
      </c>
      <c r="D62" s="17">
        <v>8400</v>
      </c>
      <c r="E62" s="17" t="s">
        <v>137</v>
      </c>
      <c r="F62" s="18">
        <v>1</v>
      </c>
      <c r="G62" s="18"/>
      <c r="H62" s="53"/>
      <c r="I62" s="19"/>
      <c r="J62" s="56">
        <f t="shared" si="0"/>
        <v>0</v>
      </c>
      <c r="K62" s="56">
        <f t="shared" si="1"/>
        <v>0</v>
      </c>
      <c r="L62" s="56">
        <f t="shared" si="2"/>
        <v>0</v>
      </c>
    </row>
    <row r="63" spans="1:12" ht="15" customHeight="1">
      <c r="A63" s="15">
        <v>57</v>
      </c>
      <c r="B63" s="16" t="s">
        <v>102</v>
      </c>
      <c r="C63" s="16" t="s">
        <v>100</v>
      </c>
      <c r="D63" s="17">
        <v>8400</v>
      </c>
      <c r="E63" s="17" t="s">
        <v>137</v>
      </c>
      <c r="F63" s="18">
        <v>1</v>
      </c>
      <c r="G63" s="18"/>
      <c r="H63" s="53"/>
      <c r="I63" s="19"/>
      <c r="J63" s="56">
        <f t="shared" si="0"/>
        <v>0</v>
      </c>
      <c r="K63" s="56">
        <f t="shared" si="1"/>
        <v>0</v>
      </c>
      <c r="L63" s="56">
        <f t="shared" si="2"/>
        <v>0</v>
      </c>
    </row>
    <row r="64" spans="1:12" ht="15" customHeight="1">
      <c r="A64" s="15">
        <v>58</v>
      </c>
      <c r="B64" s="16" t="s">
        <v>103</v>
      </c>
      <c r="C64" s="16" t="s">
        <v>104</v>
      </c>
      <c r="D64" s="17">
        <v>30200</v>
      </c>
      <c r="E64" s="17" t="s">
        <v>137</v>
      </c>
      <c r="F64" s="18">
        <v>1</v>
      </c>
      <c r="G64" s="18"/>
      <c r="H64" s="53"/>
      <c r="I64" s="19"/>
      <c r="J64" s="56">
        <f t="shared" si="0"/>
        <v>0</v>
      </c>
      <c r="K64" s="56">
        <f t="shared" si="1"/>
        <v>0</v>
      </c>
      <c r="L64" s="56">
        <f t="shared" si="2"/>
        <v>0</v>
      </c>
    </row>
    <row r="65" spans="1:12" ht="15" customHeight="1">
      <c r="A65" s="15">
        <v>59</v>
      </c>
      <c r="B65" s="16" t="s">
        <v>105</v>
      </c>
      <c r="C65" s="16" t="s">
        <v>106</v>
      </c>
      <c r="D65" s="17">
        <v>24000</v>
      </c>
      <c r="E65" s="17" t="s">
        <v>137</v>
      </c>
      <c r="F65" s="18">
        <v>1</v>
      </c>
      <c r="G65" s="18"/>
      <c r="H65" s="53"/>
      <c r="I65" s="19"/>
      <c r="J65" s="56">
        <f t="shared" si="0"/>
        <v>0</v>
      </c>
      <c r="K65" s="56">
        <f t="shared" si="1"/>
        <v>0</v>
      </c>
      <c r="L65" s="56">
        <f t="shared" si="2"/>
        <v>0</v>
      </c>
    </row>
    <row r="66" spans="1:12" ht="15" customHeight="1">
      <c r="A66" s="15">
        <v>60</v>
      </c>
      <c r="B66" s="16" t="s">
        <v>107</v>
      </c>
      <c r="C66" s="16" t="s">
        <v>108</v>
      </c>
      <c r="D66" s="17">
        <v>14600</v>
      </c>
      <c r="E66" s="17" t="s">
        <v>137</v>
      </c>
      <c r="F66" s="18">
        <v>1</v>
      </c>
      <c r="G66" s="18"/>
      <c r="H66" s="53"/>
      <c r="I66" s="19"/>
      <c r="J66" s="56">
        <f t="shared" si="0"/>
        <v>0</v>
      </c>
      <c r="K66" s="56">
        <f t="shared" si="1"/>
        <v>0</v>
      </c>
      <c r="L66" s="56">
        <f t="shared" si="2"/>
        <v>0</v>
      </c>
    </row>
    <row r="67" spans="1:12" ht="15" customHeight="1">
      <c r="A67" s="15">
        <v>61</v>
      </c>
      <c r="B67" s="87" t="s">
        <v>109</v>
      </c>
      <c r="C67" s="16" t="s">
        <v>110</v>
      </c>
      <c r="D67" s="17">
        <v>23000</v>
      </c>
      <c r="E67" s="17" t="s">
        <v>137</v>
      </c>
      <c r="F67" s="18">
        <v>1</v>
      </c>
      <c r="G67" s="18"/>
      <c r="H67" s="53"/>
      <c r="I67" s="19"/>
      <c r="J67" s="56">
        <f t="shared" si="0"/>
        <v>0</v>
      </c>
      <c r="K67" s="56">
        <f t="shared" si="1"/>
        <v>0</v>
      </c>
      <c r="L67" s="56">
        <f t="shared" si="2"/>
        <v>0</v>
      </c>
    </row>
    <row r="68" spans="1:12" ht="15" customHeight="1">
      <c r="A68" s="15">
        <v>62</v>
      </c>
      <c r="B68" s="90"/>
      <c r="C68" s="16" t="s">
        <v>111</v>
      </c>
      <c r="D68" s="17">
        <v>19000</v>
      </c>
      <c r="E68" s="17" t="s">
        <v>137</v>
      </c>
      <c r="F68" s="18">
        <v>1</v>
      </c>
      <c r="G68" s="18"/>
      <c r="H68" s="53"/>
      <c r="I68" s="19"/>
      <c r="J68" s="56">
        <f t="shared" si="0"/>
        <v>0</v>
      </c>
      <c r="K68" s="56">
        <f t="shared" si="1"/>
        <v>0</v>
      </c>
      <c r="L68" s="56">
        <f t="shared" si="2"/>
        <v>0</v>
      </c>
    </row>
    <row r="69" spans="1:12" ht="15" customHeight="1">
      <c r="A69" s="15">
        <v>63</v>
      </c>
      <c r="B69" s="90"/>
      <c r="C69" s="16" t="s">
        <v>112</v>
      </c>
      <c r="D69" s="17">
        <v>19000</v>
      </c>
      <c r="E69" s="17" t="s">
        <v>137</v>
      </c>
      <c r="F69" s="18">
        <v>1</v>
      </c>
      <c r="G69" s="18"/>
      <c r="H69" s="53"/>
      <c r="I69" s="19"/>
      <c r="J69" s="56">
        <f t="shared" si="0"/>
        <v>0</v>
      </c>
      <c r="K69" s="56">
        <f t="shared" si="1"/>
        <v>0</v>
      </c>
      <c r="L69" s="56">
        <f t="shared" si="2"/>
        <v>0</v>
      </c>
    </row>
    <row r="70" spans="1:12" ht="15" customHeight="1">
      <c r="A70" s="15">
        <v>64</v>
      </c>
      <c r="B70" s="88"/>
      <c r="C70" s="16" t="s">
        <v>113</v>
      </c>
      <c r="D70" s="17">
        <v>19000</v>
      </c>
      <c r="E70" s="17" t="s">
        <v>137</v>
      </c>
      <c r="F70" s="18">
        <v>1</v>
      </c>
      <c r="G70" s="18"/>
      <c r="H70" s="53"/>
      <c r="I70" s="19"/>
      <c r="J70" s="56">
        <f t="shared" si="0"/>
        <v>0</v>
      </c>
      <c r="K70" s="56">
        <f t="shared" si="1"/>
        <v>0</v>
      </c>
      <c r="L70" s="56">
        <f t="shared" si="2"/>
        <v>0</v>
      </c>
    </row>
    <row r="71" spans="1:21" ht="15" customHeight="1">
      <c r="A71" s="15">
        <v>65</v>
      </c>
      <c r="B71" s="87" t="s">
        <v>114</v>
      </c>
      <c r="C71" s="16" t="s">
        <v>115</v>
      </c>
      <c r="D71" s="17">
        <v>26000</v>
      </c>
      <c r="E71" s="17" t="s">
        <v>137</v>
      </c>
      <c r="F71" s="18">
        <v>1</v>
      </c>
      <c r="G71" s="18"/>
      <c r="H71" s="53"/>
      <c r="I71" s="19"/>
      <c r="J71" s="56">
        <f t="shared" si="0"/>
        <v>0</v>
      </c>
      <c r="K71" s="56">
        <f t="shared" si="1"/>
        <v>0</v>
      </c>
      <c r="L71" s="56">
        <f t="shared" si="2"/>
        <v>0</v>
      </c>
      <c r="Q71" s="69"/>
      <c r="R71" s="70"/>
      <c r="S71" s="71"/>
      <c r="T71" s="72"/>
      <c r="U71" s="69"/>
    </row>
    <row r="72" spans="1:21" ht="15" customHeight="1">
      <c r="A72" s="15">
        <v>66</v>
      </c>
      <c r="B72" s="90"/>
      <c r="C72" s="16" t="s">
        <v>116</v>
      </c>
      <c r="D72" s="17">
        <v>14000</v>
      </c>
      <c r="E72" s="17" t="s">
        <v>137</v>
      </c>
      <c r="F72" s="18">
        <v>1</v>
      </c>
      <c r="G72" s="18"/>
      <c r="H72" s="53"/>
      <c r="I72" s="19"/>
      <c r="J72" s="56">
        <f>ROUND(H72*1.23,2)</f>
        <v>0</v>
      </c>
      <c r="K72" s="56">
        <f>ROUND(F72*H72,2)</f>
        <v>0</v>
      </c>
      <c r="L72" s="56">
        <f t="shared" si="2"/>
        <v>0</v>
      </c>
      <c r="Q72" s="69"/>
      <c r="R72" s="70"/>
      <c r="S72" s="73"/>
      <c r="T72" s="60"/>
      <c r="U72" s="69"/>
    </row>
    <row r="73" spans="1:12" ht="15" customHeight="1">
      <c r="A73" s="15">
        <v>67</v>
      </c>
      <c r="B73" s="90"/>
      <c r="C73" s="16" t="s">
        <v>117</v>
      </c>
      <c r="D73" s="17">
        <v>14000</v>
      </c>
      <c r="E73" s="17" t="s">
        <v>137</v>
      </c>
      <c r="F73" s="18">
        <v>1</v>
      </c>
      <c r="G73" s="18"/>
      <c r="H73" s="53"/>
      <c r="I73" s="19"/>
      <c r="J73" s="56">
        <f>ROUND(H73*1.23,2)</f>
        <v>0</v>
      </c>
      <c r="K73" s="56">
        <f>ROUND(F73*H73,2)</f>
        <v>0</v>
      </c>
      <c r="L73" s="56">
        <f t="shared" si="2"/>
        <v>0</v>
      </c>
    </row>
    <row r="74" spans="1:12" ht="15" customHeight="1">
      <c r="A74" s="61">
        <v>68</v>
      </c>
      <c r="B74" s="90"/>
      <c r="C74" s="29" t="s">
        <v>118</v>
      </c>
      <c r="D74" s="30">
        <v>14000</v>
      </c>
      <c r="E74" s="30" t="s">
        <v>137</v>
      </c>
      <c r="F74" s="32">
        <v>1</v>
      </c>
      <c r="G74" s="32"/>
      <c r="H74" s="55"/>
      <c r="I74" s="19"/>
      <c r="J74" s="56">
        <f>ROUND(H74*1.23,2)</f>
        <v>0</v>
      </c>
      <c r="K74" s="56">
        <f>ROUND(F74*H74,2)</f>
        <v>0</v>
      </c>
      <c r="L74" s="56">
        <f t="shared" si="2"/>
        <v>0</v>
      </c>
    </row>
    <row r="75" spans="1:12" s="33" customFormat="1" ht="23.25" customHeight="1">
      <c r="A75" s="62"/>
      <c r="B75" s="63"/>
      <c r="C75" s="63"/>
      <c r="D75" s="63"/>
      <c r="E75" s="63"/>
      <c r="F75" s="64"/>
      <c r="G75" s="64"/>
      <c r="H75" s="64"/>
      <c r="I75" s="65" t="s">
        <v>149</v>
      </c>
      <c r="J75" s="66"/>
      <c r="K75" s="86">
        <f>SUM(K7:K74)</f>
        <v>0</v>
      </c>
      <c r="L75" s="86"/>
    </row>
    <row r="76" spans="1:12" s="33" customFormat="1" ht="23.25" customHeight="1">
      <c r="A76" s="34"/>
      <c r="B76" s="50"/>
      <c r="C76" s="50"/>
      <c r="D76" s="50"/>
      <c r="E76" s="50"/>
      <c r="F76" s="51"/>
      <c r="G76" s="51"/>
      <c r="H76" s="51"/>
      <c r="I76" s="65"/>
      <c r="J76" s="67" t="s">
        <v>147</v>
      </c>
      <c r="K76" s="95">
        <v>0.23</v>
      </c>
      <c r="L76" s="95"/>
    </row>
    <row r="77" spans="1:12" s="33" customFormat="1" ht="23.25" customHeight="1">
      <c r="A77" s="34"/>
      <c r="B77" s="50"/>
      <c r="C77" s="50"/>
      <c r="D77" s="50"/>
      <c r="E77" s="50"/>
      <c r="F77" s="51"/>
      <c r="G77" s="51"/>
      <c r="H77" s="51"/>
      <c r="I77" s="65" t="s">
        <v>148</v>
      </c>
      <c r="J77" s="68"/>
      <c r="K77" s="86">
        <f>K75*(1+K76)</f>
        <v>0</v>
      </c>
      <c r="L77" s="86"/>
    </row>
    <row r="78" spans="1:12" s="33" customFormat="1" ht="23.25" customHeight="1">
      <c r="A78" s="34"/>
      <c r="B78" s="50"/>
      <c r="C78" s="50"/>
      <c r="D78" s="50"/>
      <c r="E78" s="50"/>
      <c r="F78" s="51"/>
      <c r="G78" s="51"/>
      <c r="H78" s="51"/>
      <c r="I78" s="51"/>
      <c r="J78" s="52"/>
      <c r="K78" s="52"/>
      <c r="L78" s="52"/>
    </row>
    <row r="79" s="49" customFormat="1" ht="30" customHeight="1">
      <c r="A79" s="49" t="s">
        <v>133</v>
      </c>
    </row>
    <row r="80" s="58" customFormat="1" ht="12.75">
      <c r="A80" s="58" t="s">
        <v>119</v>
      </c>
    </row>
    <row r="81" s="58" customFormat="1" ht="13.5" thickBot="1">
      <c r="A81" s="58" t="s">
        <v>120</v>
      </c>
    </row>
    <row r="82" spans="1:2" s="58" customFormat="1" ht="13.5" thickBot="1">
      <c r="A82" s="59"/>
      <c r="B82" s="58" t="s">
        <v>140</v>
      </c>
    </row>
    <row r="83" s="58" customFormat="1" ht="12.75">
      <c r="A83" s="58" t="s">
        <v>145</v>
      </c>
    </row>
    <row r="84" ht="15">
      <c r="A84" s="58" t="s">
        <v>146</v>
      </c>
    </row>
    <row r="85" ht="15" customHeight="1"/>
    <row r="86" spans="2:11" ht="15" customHeight="1">
      <c r="B86" s="35" t="s">
        <v>121</v>
      </c>
      <c r="F86" s="94">
        <f>K75</f>
        <v>0</v>
      </c>
      <c r="G86" s="94"/>
      <c r="H86" s="94"/>
      <c r="K86" s="36"/>
    </row>
    <row r="87" spans="2:11" ht="15">
      <c r="B87" s="35" t="s">
        <v>122</v>
      </c>
      <c r="F87" s="94">
        <f>K77</f>
        <v>0</v>
      </c>
      <c r="G87" s="94"/>
      <c r="H87" s="94"/>
      <c r="K87" s="36"/>
    </row>
    <row r="88" spans="1:12" s="33" customFormat="1" ht="15">
      <c r="A88" s="3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8" ht="15">
      <c r="A89" s="37" t="s">
        <v>123</v>
      </c>
      <c r="B89" s="38"/>
      <c r="C89" s="38"/>
      <c r="D89" s="38"/>
      <c r="E89" s="38"/>
      <c r="F89" s="38"/>
      <c r="G89" s="38"/>
      <c r="H89" s="38"/>
    </row>
    <row r="90" spans="1:11" ht="15.75">
      <c r="A90" s="39" t="s">
        <v>142</v>
      </c>
      <c r="B90" s="40"/>
      <c r="C90" s="38"/>
      <c r="D90" s="38"/>
      <c r="E90" s="38"/>
      <c r="F90" s="38"/>
      <c r="G90" s="38"/>
      <c r="H90" s="38"/>
      <c r="K90" s="41"/>
    </row>
    <row r="91" spans="1:11" ht="15.75">
      <c r="A91" s="39"/>
      <c r="B91" s="40"/>
      <c r="C91" s="38"/>
      <c r="D91" s="38"/>
      <c r="E91" s="38"/>
      <c r="F91" s="38"/>
      <c r="G91" s="38"/>
      <c r="H91" s="38"/>
      <c r="K91" s="41"/>
    </row>
    <row r="92" spans="1:11" ht="15" customHeight="1">
      <c r="A92" s="42"/>
      <c r="B92" s="43" t="s">
        <v>124</v>
      </c>
      <c r="C92" s="38"/>
      <c r="D92" s="38"/>
      <c r="E92" s="38"/>
      <c r="F92" s="86">
        <f>ROUND(0.3*K75,2)</f>
        <v>0</v>
      </c>
      <c r="G92" s="86"/>
      <c r="H92" s="86"/>
      <c r="K92" s="36"/>
    </row>
    <row r="93" spans="1:11" ht="15">
      <c r="A93" s="42"/>
      <c r="B93" s="43" t="s">
        <v>125</v>
      </c>
      <c r="C93" s="38"/>
      <c r="D93" s="38"/>
      <c r="E93" s="38"/>
      <c r="F93" s="86">
        <f>ROUND(F92*1.23,2)</f>
        <v>0</v>
      </c>
      <c r="G93" s="86"/>
      <c r="H93" s="86"/>
      <c r="K93" s="36"/>
    </row>
    <row r="94" spans="2:11" ht="15">
      <c r="B94" s="36"/>
      <c r="F94" s="44"/>
      <c r="G94" s="44"/>
      <c r="H94" s="44"/>
      <c r="K94" s="36"/>
    </row>
    <row r="95" spans="2:11" ht="15">
      <c r="B95" s="36"/>
      <c r="F95" s="44"/>
      <c r="G95" s="44"/>
      <c r="H95" s="44"/>
      <c r="K95" s="36"/>
    </row>
    <row r="96" ht="15">
      <c r="A96" s="45" t="s">
        <v>126</v>
      </c>
    </row>
    <row r="97" spans="2:12" ht="72" customHeight="1">
      <c r="B97" s="9" t="s">
        <v>127</v>
      </c>
      <c r="C97" s="76" t="s">
        <v>128</v>
      </c>
      <c r="D97" s="77"/>
      <c r="E97" s="78"/>
      <c r="F97" s="82" t="s">
        <v>129</v>
      </c>
      <c r="G97" s="83"/>
      <c r="H97" s="46" t="s">
        <v>130</v>
      </c>
      <c r="I97" s="74" t="s">
        <v>131</v>
      </c>
      <c r="J97" s="74"/>
      <c r="K97" s="74" t="s">
        <v>132</v>
      </c>
      <c r="L97" s="74"/>
    </row>
    <row r="98" spans="2:12" ht="15" customHeight="1">
      <c r="B98" s="47">
        <f>K75</f>
        <v>0</v>
      </c>
      <c r="C98" s="79">
        <f>L75</f>
        <v>0</v>
      </c>
      <c r="D98" s="80"/>
      <c r="E98" s="81"/>
      <c r="F98" s="84">
        <f>F92</f>
        <v>0</v>
      </c>
      <c r="G98" s="85"/>
      <c r="H98" s="48">
        <f>F93</f>
        <v>0</v>
      </c>
      <c r="I98" s="75">
        <f>B98+F98</f>
        <v>0</v>
      </c>
      <c r="J98" s="75"/>
      <c r="K98" s="75">
        <f>C98+H98</f>
        <v>0</v>
      </c>
      <c r="L98" s="75"/>
    </row>
    <row r="100" ht="15">
      <c r="A100" s="49" t="s">
        <v>133</v>
      </c>
    </row>
    <row r="101" ht="15">
      <c r="A101" s="49" t="s">
        <v>141</v>
      </c>
    </row>
    <row r="102" ht="15">
      <c r="A102" s="49" t="s">
        <v>134</v>
      </c>
    </row>
  </sheetData>
  <sheetProtection/>
  <mergeCells count="24">
    <mergeCell ref="F92:H92"/>
    <mergeCell ref="F93:H93"/>
    <mergeCell ref="B47:B48"/>
    <mergeCell ref="A2:L2"/>
    <mergeCell ref="B13:B16"/>
    <mergeCell ref="B35:B38"/>
    <mergeCell ref="B39:B42"/>
    <mergeCell ref="B43:B46"/>
    <mergeCell ref="B52:B56"/>
    <mergeCell ref="B67:B70"/>
    <mergeCell ref="B71:B74"/>
    <mergeCell ref="F86:H86"/>
    <mergeCell ref="F87:H87"/>
    <mergeCell ref="K75:L75"/>
    <mergeCell ref="K76:L76"/>
    <mergeCell ref="K77:L77"/>
    <mergeCell ref="I97:J97"/>
    <mergeCell ref="K97:L97"/>
    <mergeCell ref="I98:J98"/>
    <mergeCell ref="K98:L98"/>
    <mergeCell ref="C97:E97"/>
    <mergeCell ref="C98:E98"/>
    <mergeCell ref="F97:G97"/>
    <mergeCell ref="F98:G9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1" r:id="rId1"/>
  <headerFooter>
    <oddFooter>&amp;R&amp;P/&amp;N</oddFooter>
  </headerFooter>
  <rowBreaks count="1" manualBreakCount="1"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Sąd Okręgowy w Białymstoku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Ostrowska-Bućko Anna</dc:creator>
  <cp:keywords/>
  <dc:description/>
  <cp:lastModifiedBy>Albert</cp:lastModifiedBy>
  <cp:lastPrinted>2024-02-13T12:15:38Z</cp:lastPrinted>
  <dcterms:created xsi:type="dcterms:W3CDTF">2024-02-13T11:18:43Z</dcterms:created>
  <dcterms:modified xsi:type="dcterms:W3CDTF">2024-02-28T12:14:17Z</dcterms:modified>
  <cp:category/>
  <cp:version/>
  <cp:contentType/>
  <cp:contentStatus/>
</cp:coreProperties>
</file>